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695" yWindow="-270" windowWidth="21795" windowHeight="11670"/>
  </bookViews>
  <sheets>
    <sheet name="Lisa 1" sheetId="1" r:id="rId1"/>
    <sheet name="Lisa 2" sheetId="2" r:id="rId2"/>
  </sheets>
  <definedNames>
    <definedName name="_xlnm.Print_Titles" localSheetId="0">'Lisa 1'!$3:$4</definedName>
  </definedNames>
  <calcPr calcId="125725"/>
</workbook>
</file>

<file path=xl/calcChain.xml><?xml version="1.0" encoding="utf-8"?>
<calcChain xmlns="http://schemas.openxmlformats.org/spreadsheetml/2006/main">
  <c r="F16" i="1"/>
  <c r="G16"/>
  <c r="H16"/>
  <c r="I16"/>
  <c r="J16"/>
  <c r="K16"/>
  <c r="L16"/>
  <c r="M16"/>
  <c r="K14"/>
  <c r="K5"/>
  <c r="E20"/>
  <c r="E16" s="1"/>
  <c r="D17"/>
  <c r="D18"/>
  <c r="D19"/>
  <c r="D20"/>
  <c r="D21"/>
  <c r="D22"/>
  <c r="D15"/>
  <c r="M14"/>
  <c r="L14"/>
  <c r="J14"/>
  <c r="I14"/>
  <c r="H14"/>
  <c r="G14"/>
  <c r="F14"/>
  <c r="E14"/>
  <c r="D18" i="2"/>
  <c r="T14"/>
  <c r="F18"/>
  <c r="H18"/>
  <c r="J18"/>
  <c r="K18"/>
  <c r="L18"/>
  <c r="M18"/>
  <c r="N18"/>
  <c r="O18"/>
  <c r="P18"/>
  <c r="Q18"/>
  <c r="R18"/>
  <c r="S18"/>
  <c r="E18"/>
  <c r="F11"/>
  <c r="H11"/>
  <c r="J11"/>
  <c r="K11"/>
  <c r="L11"/>
  <c r="M11"/>
  <c r="N11"/>
  <c r="O11"/>
  <c r="P11"/>
  <c r="Q11"/>
  <c r="R11"/>
  <c r="S11"/>
  <c r="T11"/>
  <c r="T18" s="1"/>
  <c r="E11"/>
  <c r="S7"/>
  <c r="S9"/>
  <c r="S12"/>
  <c r="S5"/>
  <c r="R12"/>
  <c r="R9"/>
  <c r="R7"/>
  <c r="R5"/>
  <c r="P7"/>
  <c r="Q7"/>
  <c r="P9"/>
  <c r="Q9"/>
  <c r="P12"/>
  <c r="Q12"/>
  <c r="P5"/>
  <c r="Q5"/>
  <c r="G12"/>
  <c r="G11" s="1"/>
  <c r="G9"/>
  <c r="G7"/>
  <c r="G5"/>
  <c r="F12"/>
  <c r="H12"/>
  <c r="J12"/>
  <c r="K12"/>
  <c r="L12"/>
  <c r="M12"/>
  <c r="N12"/>
  <c r="O12"/>
  <c r="T12"/>
  <c r="E12"/>
  <c r="I13"/>
  <c r="I14"/>
  <c r="I15"/>
  <c r="I16"/>
  <c r="I17"/>
  <c r="D13"/>
  <c r="D14"/>
  <c r="D15"/>
  <c r="D16"/>
  <c r="D17"/>
  <c r="M10"/>
  <c r="F9"/>
  <c r="F5"/>
  <c r="F7"/>
  <c r="I10"/>
  <c r="D10"/>
  <c r="T9"/>
  <c r="O9"/>
  <c r="N9"/>
  <c r="M9"/>
  <c r="L9"/>
  <c r="K9"/>
  <c r="J9"/>
  <c r="H9"/>
  <c r="E9"/>
  <c r="L7"/>
  <c r="L5"/>
  <c r="D14" i="1" l="1"/>
  <c r="D11" i="2"/>
  <c r="G18"/>
  <c r="I12"/>
  <c r="I11" s="1"/>
  <c r="I18" s="1"/>
  <c r="D12"/>
  <c r="I9"/>
  <c r="D9"/>
  <c r="F5" i="1"/>
  <c r="G5"/>
  <c r="H5"/>
  <c r="I5"/>
  <c r="J5"/>
  <c r="L5"/>
  <c r="M5"/>
  <c r="M24" s="1"/>
  <c r="E5"/>
  <c r="D7"/>
  <c r="D8"/>
  <c r="D9"/>
  <c r="D10"/>
  <c r="D11"/>
  <c r="D12"/>
  <c r="D13"/>
  <c r="I8" i="2"/>
  <c r="D8"/>
  <c r="T7"/>
  <c r="O7"/>
  <c r="N7"/>
  <c r="M7"/>
  <c r="K7"/>
  <c r="J7"/>
  <c r="H7"/>
  <c r="E7"/>
  <c r="I6"/>
  <c r="D6"/>
  <c r="T5"/>
  <c r="O5"/>
  <c r="N5"/>
  <c r="M5"/>
  <c r="K5"/>
  <c r="J5"/>
  <c r="H5"/>
  <c r="E5"/>
  <c r="D6" i="1"/>
  <c r="D23"/>
  <c r="I7" i="2" l="1"/>
  <c r="E24" i="1"/>
  <c r="I24"/>
  <c r="H24"/>
  <c r="G24"/>
  <c r="F24"/>
  <c r="J24"/>
  <c r="D5" i="2"/>
  <c r="I5"/>
  <c r="D7"/>
  <c r="D16" i="1"/>
  <c r="L24"/>
  <c r="D5"/>
  <c r="D24" l="1"/>
</calcChain>
</file>

<file path=xl/sharedStrings.xml><?xml version="1.0" encoding="utf-8"?>
<sst xmlns="http://schemas.openxmlformats.org/spreadsheetml/2006/main" count="102" uniqueCount="75">
  <si>
    <t>2014. aastal sihtotstarbeliste kulude katteks saadud vahendite suunamine kulude katteks (eurodes)</t>
  </si>
  <si>
    <t>eelarve liik*</t>
  </si>
  <si>
    <t>tegevusala kood</t>
  </si>
  <si>
    <t xml:space="preserve">KOKKU TULUD </t>
  </si>
  <si>
    <t>toetus riigilt</t>
  </si>
  <si>
    <t>toetus sihtasutustelt</t>
  </si>
  <si>
    <t xml:space="preserve">KOKKU KULUD </t>
  </si>
  <si>
    <t>ametnike töötas</t>
  </si>
  <si>
    <t>töötajate töötas</t>
  </si>
  <si>
    <t>maksud töötasudelt</t>
  </si>
  <si>
    <t>administreerimis-
kulud</t>
  </si>
  <si>
    <t>lähetused</t>
  </si>
  <si>
    <t>ruumide ja hoonete ülalpidamiskulud</t>
  </si>
  <si>
    <t>3500.00</t>
  </si>
  <si>
    <t>3500.03</t>
  </si>
  <si>
    <t>Haridusosakond</t>
  </si>
  <si>
    <t>Hariduse Tugiteenuste Keskus</t>
  </si>
  <si>
    <t>Sotsiaalabi osakond</t>
  </si>
  <si>
    <t>osakonna ülalpidamiskulud</t>
  </si>
  <si>
    <t>01112</t>
  </si>
  <si>
    <t>KÕIK KOKKU</t>
  </si>
  <si>
    <t>/allkirjastatud digitaalselt/</t>
  </si>
  <si>
    <t>Jüri Mölder</t>
  </si>
  <si>
    <t>Linnasekretär</t>
  </si>
  <si>
    <t>09609</t>
  </si>
  <si>
    <t>sõidukite ülalpidamiskulud</t>
  </si>
  <si>
    <t>meditsiini ja hügieeni tarbed</t>
  </si>
  <si>
    <t>ürituste korraöldamise kulud</t>
  </si>
  <si>
    <t>ürituste kortraldamise kulud</t>
  </si>
  <si>
    <t>Descartes'i Lütseum</t>
  </si>
  <si>
    <t>09212</t>
  </si>
  <si>
    <t>Karlova Gümnaasium</t>
  </si>
  <si>
    <t>Kivilinna Gümnaasium</t>
  </si>
  <si>
    <t>Kommertsgümnaasium</t>
  </si>
  <si>
    <t>Kunstigümnaasium</t>
  </si>
  <si>
    <t>Vene Lütseum</t>
  </si>
  <si>
    <t>haridusosakond</t>
  </si>
  <si>
    <t>Kultuuriosakond</t>
  </si>
  <si>
    <t>Tervishoiuosakond</t>
  </si>
  <si>
    <t>M uu tervishoid</t>
  </si>
  <si>
    <t>07600</t>
  </si>
  <si>
    <t>lepinguline töötasu</t>
  </si>
  <si>
    <t>Ümberpaigutused linna 2014. aasta eelarves (eurodes)</t>
  </si>
  <si>
    <t xml:space="preserve">*  25 -majandamiseelarvesse laekunud sihtotstarbeliste kulude katteks saadud vahendid. </t>
  </si>
  <si>
    <t>toetus avalik-õiguslikelt juriidilistelt isikutelt</t>
  </si>
  <si>
    <t>3500.02</t>
  </si>
  <si>
    <t>Huvialakeskused</t>
  </si>
  <si>
    <t>Anne Noortekeskus</t>
  </si>
  <si>
    <t>Lille Maja</t>
  </si>
  <si>
    <t>3500.8</t>
  </si>
  <si>
    <t>toetus muudelt residentidelt</t>
  </si>
  <si>
    <t>08105</t>
  </si>
  <si>
    <t>Tiigi Seltsimaja</t>
  </si>
  <si>
    <t>Linnamuuseum</t>
  </si>
  <si>
    <t>08202</t>
  </si>
  <si>
    <t>08203</t>
  </si>
  <si>
    <t>ruumide ülalpidamiskulud</t>
  </si>
  <si>
    <t>kulud inventarile</t>
  </si>
  <si>
    <t>4500.03</t>
  </si>
  <si>
    <t>antav toetus sihtasutustele</t>
  </si>
  <si>
    <t>antav toetus muudele residentidele</t>
  </si>
  <si>
    <t>4500.8</t>
  </si>
  <si>
    <t>osakond - muu vaba aeg ja kultuur</t>
  </si>
  <si>
    <t>Linnavarade osakond</t>
  </si>
  <si>
    <t>muu majandus</t>
  </si>
  <si>
    <t>04900</t>
  </si>
  <si>
    <t>põhivara soetus, rekonstrueerimine</t>
  </si>
  <si>
    <t>elamumajanduse arendamine</t>
  </si>
  <si>
    <t>06100</t>
  </si>
  <si>
    <t>lasteaiad</t>
  </si>
  <si>
    <t>09100</t>
  </si>
  <si>
    <t>muu haridus</t>
  </si>
  <si>
    <t>09800</t>
  </si>
  <si>
    <t>laste sotsiaalhoolekande asutused</t>
  </si>
  <si>
    <t xml:space="preserve">* 11 - investeerimistegevus finantseerimiseelarves, 21- põhitegevuskulud finantseerimiseelarves ja 23 -põhitegevuskulud majandustegevusest laekunud vahendite arvel 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</si>
</sst>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color theme="1"/>
      <name val="Times New Roman"/>
      <family val="1"/>
      <charset val="186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186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0" fillId="0" borderId="0" xfId="0"/>
    <xf numFmtId="3" fontId="3" fillId="0" borderId="1" xfId="0" applyNumberFormat="1" applyFont="1" applyBorder="1"/>
    <xf numFmtId="3" fontId="4" fillId="0" borderId="1" xfId="0" applyNumberFormat="1" applyFont="1" applyBorder="1"/>
    <xf numFmtId="0" fontId="5" fillId="0" borderId="0" xfId="1" quotePrefix="1" applyFont="1" applyFill="1" applyBorder="1"/>
    <xf numFmtId="0" fontId="5" fillId="0" borderId="0" xfId="1" applyFont="1" applyFill="1" applyBorder="1"/>
    <xf numFmtId="0" fontId="4" fillId="0" borderId="0" xfId="0" applyFont="1"/>
    <xf numFmtId="0" fontId="5" fillId="0" borderId="0" xfId="0" applyFont="1"/>
    <xf numFmtId="0" fontId="2" fillId="0" borderId="2" xfId="0" applyFont="1" applyBorder="1" applyAlignment="1">
      <alignment horizontal="center" wrapText="1"/>
    </xf>
    <xf numFmtId="0" fontId="0" fillId="0" borderId="2" xfId="0" applyBorder="1" applyAlignment="1"/>
    <xf numFmtId="0" fontId="6" fillId="0" borderId="1" xfId="1" applyFont="1" applyFill="1" applyBorder="1" applyAlignment="1">
      <alignment horizontal="center" textRotation="90"/>
    </xf>
    <xf numFmtId="0" fontId="5" fillId="0" borderId="1" xfId="1" applyFont="1" applyFill="1" applyBorder="1" applyAlignment="1">
      <alignment horizontal="center" textRotation="90"/>
    </xf>
    <xf numFmtId="0" fontId="6" fillId="0" borderId="1" xfId="1" applyFont="1" applyFill="1" applyBorder="1" applyAlignment="1">
      <alignment horizontal="center" textRotation="90" wrapText="1"/>
    </xf>
    <xf numFmtId="0" fontId="4" fillId="0" borderId="1" xfId="0" applyFont="1" applyBorder="1" applyAlignment="1">
      <alignment horizontal="center" textRotation="90" wrapText="1"/>
    </xf>
    <xf numFmtId="0" fontId="5" fillId="0" borderId="1" xfId="1" applyFont="1" applyFill="1" applyBorder="1" applyAlignment="1">
      <alignment horizontal="center"/>
    </xf>
    <xf numFmtId="0" fontId="6" fillId="0" borderId="1" xfId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3" fontId="6" fillId="0" borderId="1" xfId="1" applyNumberFormat="1" applyFont="1" applyFill="1" applyBorder="1" applyAlignment="1">
      <alignment horizontal="left" wrapText="1"/>
    </xf>
    <xf numFmtId="3" fontId="5" fillId="0" borderId="1" xfId="1" applyNumberFormat="1" applyFont="1" applyFill="1" applyBorder="1" applyAlignment="1">
      <alignment horizontal="center" wrapText="1"/>
    </xf>
    <xf numFmtId="3" fontId="6" fillId="0" borderId="1" xfId="1" applyNumberFormat="1" applyFont="1" applyFill="1" applyBorder="1" applyAlignment="1">
      <alignment horizontal="center" wrapText="1"/>
    </xf>
    <xf numFmtId="3" fontId="6" fillId="0" borderId="3" xfId="1" applyNumberFormat="1" applyFont="1" applyFill="1" applyBorder="1"/>
    <xf numFmtId="3" fontId="6" fillId="0" borderId="1" xfId="1" applyNumberFormat="1" applyFont="1" applyFill="1" applyBorder="1" applyAlignment="1">
      <alignment horizontal="right" wrapText="1"/>
    </xf>
    <xf numFmtId="3" fontId="6" fillId="0" borderId="1" xfId="1" applyNumberFormat="1" applyFont="1" applyFill="1" applyBorder="1" applyAlignment="1">
      <alignment horizontal="right"/>
    </xf>
    <xf numFmtId="3" fontId="5" fillId="0" borderId="1" xfId="1" applyNumberFormat="1" applyFont="1" applyFill="1" applyBorder="1" applyAlignment="1">
      <alignment horizontal="left" wrapText="1"/>
    </xf>
    <xf numFmtId="3" fontId="5" fillId="0" borderId="1" xfId="1" quotePrefix="1" applyNumberFormat="1" applyFont="1" applyFill="1" applyBorder="1" applyAlignment="1">
      <alignment horizontal="center" wrapText="1"/>
    </xf>
    <xf numFmtId="3" fontId="5" fillId="0" borderId="1" xfId="1" quotePrefix="1" applyNumberFormat="1" applyFont="1" applyFill="1" applyBorder="1" applyAlignment="1">
      <alignment horizontal="right" wrapText="1"/>
    </xf>
    <xf numFmtId="3" fontId="6" fillId="0" borderId="1" xfId="1" quotePrefix="1" applyNumberFormat="1" applyFont="1" applyFill="1" applyBorder="1" applyAlignment="1">
      <alignment horizontal="center" wrapText="1"/>
    </xf>
    <xf numFmtId="3" fontId="6" fillId="0" borderId="1" xfId="1" quotePrefix="1" applyNumberFormat="1" applyFont="1" applyFill="1" applyBorder="1" applyAlignment="1">
      <alignment horizontal="right" wrapText="1"/>
    </xf>
    <xf numFmtId="3" fontId="4" fillId="0" borderId="1" xfId="0" applyNumberFormat="1" applyFont="1" applyBorder="1" applyAlignment="1">
      <alignment horizontal="right"/>
    </xf>
    <xf numFmtId="0" fontId="5" fillId="0" borderId="0" xfId="1" applyFont="1" applyFill="1" applyBorder="1" applyAlignment="1"/>
    <xf numFmtId="0" fontId="3" fillId="0" borderId="0" xfId="0" applyFont="1"/>
    <xf numFmtId="0" fontId="6" fillId="0" borderId="0" xfId="1" applyFont="1" applyFill="1" applyBorder="1"/>
    <xf numFmtId="3" fontId="6" fillId="0" borderId="0" xfId="1" applyNumberFormat="1" applyFont="1" applyFill="1" applyBorder="1"/>
    <xf numFmtId="0" fontId="4" fillId="0" borderId="0" xfId="0" applyFont="1" applyBorder="1"/>
    <xf numFmtId="0" fontId="5" fillId="0" borderId="0" xfId="0" quotePrefix="1" applyFont="1"/>
    <xf numFmtId="0" fontId="6" fillId="0" borderId="0" xfId="0" quotePrefix="1" applyFont="1"/>
    <xf numFmtId="0" fontId="7" fillId="0" borderId="0" xfId="0" quotePrefix="1" applyFont="1"/>
    <xf numFmtId="0" fontId="8" fillId="0" borderId="0" xfId="0" quotePrefix="1" applyFont="1"/>
    <xf numFmtId="0" fontId="0" fillId="0" borderId="0" xfId="0" applyBorder="1"/>
    <xf numFmtId="3" fontId="5" fillId="0" borderId="1" xfId="0" applyNumberFormat="1" applyFont="1" applyBorder="1"/>
    <xf numFmtId="1" fontId="5" fillId="0" borderId="1" xfId="1" quotePrefix="1" applyNumberFormat="1" applyFont="1" applyFill="1" applyBorder="1" applyAlignment="1">
      <alignment horizontal="center" wrapText="1"/>
    </xf>
    <xf numFmtId="3" fontId="5" fillId="0" borderId="3" xfId="1" quotePrefix="1" applyNumberFormat="1" applyFont="1" applyFill="1" applyBorder="1" applyAlignment="1">
      <alignment horizontal="right" wrapText="1"/>
    </xf>
    <xf numFmtId="3" fontId="4" fillId="0" borderId="3" xfId="0" applyNumberFormat="1" applyFont="1" applyBorder="1" applyAlignment="1">
      <alignment horizontal="right"/>
    </xf>
    <xf numFmtId="1" fontId="6" fillId="0" borderId="1" xfId="1" quotePrefix="1" applyNumberFormat="1" applyFont="1" applyFill="1" applyBorder="1" applyAlignment="1">
      <alignment horizontal="center" wrapText="1"/>
    </xf>
    <xf numFmtId="3" fontId="6" fillId="0" borderId="3" xfId="1" quotePrefix="1" applyNumberFormat="1" applyFont="1" applyFill="1" applyBorder="1" applyAlignment="1">
      <alignment horizontal="right" wrapText="1"/>
    </xf>
    <xf numFmtId="0" fontId="10" fillId="0" borderId="0" xfId="0" applyFont="1"/>
    <xf numFmtId="3" fontId="5" fillId="0" borderId="1" xfId="1" applyNumberFormat="1" applyFont="1" applyFill="1" applyBorder="1" applyAlignment="1">
      <alignment horizontal="right" wrapText="1"/>
    </xf>
    <xf numFmtId="0" fontId="11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5" fillId="0" borderId="4" xfId="1" applyFont="1" applyFill="1" applyBorder="1" applyAlignment="1">
      <alignment wrapText="1"/>
    </xf>
    <xf numFmtId="0" fontId="0" fillId="0" borderId="4" xfId="0" applyBorder="1" applyAlignment="1">
      <alignment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tabSelected="1" workbookViewId="0">
      <selection activeCell="E32" sqref="E32"/>
    </sheetView>
  </sheetViews>
  <sheetFormatPr defaultRowHeight="15"/>
  <cols>
    <col min="1" max="1" width="23" customWidth="1"/>
    <col min="2" max="2" width="3.28515625" bestFit="1" customWidth="1"/>
    <col min="3" max="3" width="5.7109375" bestFit="1" customWidth="1"/>
    <col min="10" max="12" width="9.140625" style="1"/>
  </cols>
  <sheetData>
    <row r="1" spans="1:13" ht="15.75">
      <c r="A1" s="47" t="s">
        <v>42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1:13" ht="11.25" customHeight="1">
      <c r="A2" s="8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3" ht="119.25">
      <c r="A3" s="10"/>
      <c r="B3" s="11" t="s">
        <v>1</v>
      </c>
      <c r="C3" s="11" t="s">
        <v>2</v>
      </c>
      <c r="D3" s="12" t="s">
        <v>6</v>
      </c>
      <c r="E3" s="13" t="s">
        <v>66</v>
      </c>
      <c r="F3" s="13" t="s">
        <v>8</v>
      </c>
      <c r="G3" s="13" t="s">
        <v>9</v>
      </c>
      <c r="H3" s="13" t="s">
        <v>10</v>
      </c>
      <c r="I3" s="13" t="s">
        <v>12</v>
      </c>
      <c r="J3" s="13" t="s">
        <v>25</v>
      </c>
      <c r="K3" s="13" t="s">
        <v>57</v>
      </c>
      <c r="L3" s="13" t="s">
        <v>26</v>
      </c>
      <c r="M3" s="13" t="s">
        <v>27</v>
      </c>
    </row>
    <row r="4" spans="1:13">
      <c r="A4" s="14"/>
      <c r="B4" s="14"/>
      <c r="C4" s="14"/>
      <c r="D4" s="14"/>
      <c r="E4" s="16">
        <v>1551</v>
      </c>
      <c r="F4" s="16">
        <v>5002</v>
      </c>
      <c r="G4" s="16">
        <v>506</v>
      </c>
      <c r="H4" s="16">
        <v>5500</v>
      </c>
      <c r="I4" s="16">
        <v>5511</v>
      </c>
      <c r="J4" s="16">
        <v>5513</v>
      </c>
      <c r="K4" s="16">
        <v>5515</v>
      </c>
      <c r="L4" s="16">
        <v>5522</v>
      </c>
      <c r="M4" s="16">
        <v>5525</v>
      </c>
    </row>
    <row r="5" spans="1:13">
      <c r="A5" s="17" t="s">
        <v>15</v>
      </c>
      <c r="B5" s="18"/>
      <c r="C5" s="19"/>
      <c r="D5" s="22">
        <f t="shared" ref="D5:D13" si="0">SUM(E5:M5)</f>
        <v>0</v>
      </c>
      <c r="E5" s="2">
        <f t="shared" ref="E5:M5" si="1">SUM(E6:E13)</f>
        <v>0</v>
      </c>
      <c r="F5" s="2">
        <f t="shared" si="1"/>
        <v>-95</v>
      </c>
      <c r="G5" s="2">
        <f t="shared" si="1"/>
        <v>95</v>
      </c>
      <c r="H5" s="2">
        <f t="shared" si="1"/>
        <v>0</v>
      </c>
      <c r="I5" s="2">
        <f t="shared" si="1"/>
        <v>0</v>
      </c>
      <c r="J5" s="2">
        <f t="shared" si="1"/>
        <v>0</v>
      </c>
      <c r="K5" s="2">
        <f t="shared" si="1"/>
        <v>0</v>
      </c>
      <c r="L5" s="2">
        <f t="shared" si="1"/>
        <v>0</v>
      </c>
      <c r="M5" s="2">
        <f t="shared" si="1"/>
        <v>0</v>
      </c>
    </row>
    <row r="6" spans="1:13" ht="26.25">
      <c r="A6" s="23" t="s">
        <v>16</v>
      </c>
      <c r="B6" s="18">
        <v>23</v>
      </c>
      <c r="C6" s="24" t="s">
        <v>24</v>
      </c>
      <c r="D6" s="22">
        <f t="shared" si="0"/>
        <v>0</v>
      </c>
      <c r="E6" s="3"/>
      <c r="F6" s="39">
        <v>-95</v>
      </c>
      <c r="G6" s="39">
        <v>95</v>
      </c>
      <c r="H6" s="39"/>
      <c r="I6" s="3"/>
      <c r="J6" s="3"/>
      <c r="K6" s="3"/>
      <c r="L6" s="3"/>
      <c r="M6" s="3"/>
    </row>
    <row r="7" spans="1:13" s="1" customFormat="1">
      <c r="A7" s="23" t="s">
        <v>29</v>
      </c>
      <c r="B7" s="18">
        <v>21</v>
      </c>
      <c r="C7" s="24" t="s">
        <v>30</v>
      </c>
      <c r="D7" s="22">
        <f t="shared" si="0"/>
        <v>34886</v>
      </c>
      <c r="E7" s="3"/>
      <c r="F7" s="39">
        <v>26034</v>
      </c>
      <c r="G7" s="39">
        <v>8852</v>
      </c>
      <c r="H7" s="39"/>
      <c r="I7" s="3"/>
      <c r="J7" s="3"/>
      <c r="K7" s="3"/>
      <c r="L7" s="3"/>
      <c r="M7" s="3"/>
    </row>
    <row r="8" spans="1:13" s="1" customFormat="1">
      <c r="A8" s="23" t="s">
        <v>31</v>
      </c>
      <c r="B8" s="18">
        <v>21</v>
      </c>
      <c r="C8" s="24" t="s">
        <v>30</v>
      </c>
      <c r="D8" s="22">
        <f t="shared" si="0"/>
        <v>12765</v>
      </c>
      <c r="E8" s="3"/>
      <c r="F8" s="39">
        <v>9526</v>
      </c>
      <c r="G8" s="39">
        <v>3239</v>
      </c>
      <c r="H8" s="39"/>
      <c r="I8" s="3"/>
      <c r="J8" s="3"/>
      <c r="K8" s="3"/>
      <c r="L8" s="3"/>
      <c r="M8" s="3"/>
    </row>
    <row r="9" spans="1:13" s="1" customFormat="1">
      <c r="A9" s="23" t="s">
        <v>32</v>
      </c>
      <c r="B9" s="18">
        <v>21</v>
      </c>
      <c r="C9" s="24" t="s">
        <v>30</v>
      </c>
      <c r="D9" s="22">
        <f t="shared" si="0"/>
        <v>83764</v>
      </c>
      <c r="E9" s="3"/>
      <c r="F9" s="39">
        <v>62510</v>
      </c>
      <c r="G9" s="39">
        <v>21254</v>
      </c>
      <c r="H9" s="39"/>
      <c r="I9" s="3"/>
      <c r="J9" s="3"/>
      <c r="K9" s="3"/>
      <c r="L9" s="3"/>
      <c r="M9" s="3"/>
    </row>
    <row r="10" spans="1:13" s="1" customFormat="1">
      <c r="A10" s="23" t="s">
        <v>33</v>
      </c>
      <c r="B10" s="18">
        <v>21</v>
      </c>
      <c r="C10" s="24" t="s">
        <v>30</v>
      </c>
      <c r="D10" s="22">
        <f t="shared" si="0"/>
        <v>33953</v>
      </c>
      <c r="E10" s="3"/>
      <c r="F10" s="39">
        <v>25338</v>
      </c>
      <c r="G10" s="39">
        <v>8615</v>
      </c>
      <c r="H10" s="39"/>
      <c r="I10" s="3"/>
      <c r="J10" s="3"/>
      <c r="K10" s="3"/>
      <c r="L10" s="3"/>
      <c r="M10" s="3"/>
    </row>
    <row r="11" spans="1:13" s="1" customFormat="1">
      <c r="A11" s="23" t="s">
        <v>34</v>
      </c>
      <c r="B11" s="18">
        <v>21</v>
      </c>
      <c r="C11" s="24" t="s">
        <v>30</v>
      </c>
      <c r="D11" s="22">
        <f t="shared" si="0"/>
        <v>10327</v>
      </c>
      <c r="E11" s="3"/>
      <c r="F11" s="39">
        <v>7707</v>
      </c>
      <c r="G11" s="39">
        <v>2620</v>
      </c>
      <c r="H11" s="39"/>
      <c r="I11" s="3"/>
      <c r="J11" s="3"/>
      <c r="K11" s="3"/>
      <c r="L11" s="3"/>
      <c r="M11" s="3"/>
    </row>
    <row r="12" spans="1:13" s="1" customFormat="1">
      <c r="A12" s="23" t="s">
        <v>35</v>
      </c>
      <c r="B12" s="18">
        <v>21</v>
      </c>
      <c r="C12" s="24" t="s">
        <v>30</v>
      </c>
      <c r="D12" s="22">
        <f t="shared" si="0"/>
        <v>5660</v>
      </c>
      <c r="E12" s="3"/>
      <c r="F12" s="39">
        <v>4224</v>
      </c>
      <c r="G12" s="39">
        <v>1436</v>
      </c>
      <c r="H12" s="39"/>
      <c r="I12" s="3"/>
      <c r="J12" s="3"/>
      <c r="K12" s="3"/>
      <c r="L12" s="3"/>
      <c r="M12" s="3"/>
    </row>
    <row r="13" spans="1:13" s="1" customFormat="1">
      <c r="A13" s="23" t="s">
        <v>36</v>
      </c>
      <c r="B13" s="18">
        <v>21</v>
      </c>
      <c r="C13" s="24" t="s">
        <v>30</v>
      </c>
      <c r="D13" s="22">
        <f t="shared" si="0"/>
        <v>-181355</v>
      </c>
      <c r="E13" s="3"/>
      <c r="F13" s="39">
        <v>-135339</v>
      </c>
      <c r="G13" s="39">
        <v>-46016</v>
      </c>
      <c r="H13" s="39"/>
      <c r="I13" s="3"/>
      <c r="J13" s="3"/>
      <c r="K13" s="3"/>
      <c r="L13" s="3"/>
      <c r="M13" s="3"/>
    </row>
    <row r="14" spans="1:13">
      <c r="A14" s="17" t="s">
        <v>17</v>
      </c>
      <c r="B14" s="19"/>
      <c r="C14" s="26"/>
      <c r="D14" s="22">
        <f t="shared" ref="D14" si="2">SUM(E14:M14)</f>
        <v>0</v>
      </c>
      <c r="E14" s="27">
        <f t="shared" ref="E14:M14" si="3">SUM(E15:E15)</f>
        <v>0</v>
      </c>
      <c r="F14" s="27">
        <f t="shared" si="3"/>
        <v>0</v>
      </c>
      <c r="G14" s="27">
        <f t="shared" si="3"/>
        <v>0</v>
      </c>
      <c r="H14" s="27">
        <f t="shared" si="3"/>
        <v>0</v>
      </c>
      <c r="I14" s="27">
        <f t="shared" si="3"/>
        <v>0</v>
      </c>
      <c r="J14" s="27">
        <f t="shared" si="3"/>
        <v>-1200</v>
      </c>
      <c r="K14" s="27">
        <f t="shared" si="3"/>
        <v>0</v>
      </c>
      <c r="L14" s="27">
        <f t="shared" si="3"/>
        <v>1200</v>
      </c>
      <c r="M14" s="27">
        <f t="shared" si="3"/>
        <v>0</v>
      </c>
    </row>
    <row r="15" spans="1:13">
      <c r="A15" s="23" t="s">
        <v>18</v>
      </c>
      <c r="B15" s="18">
        <v>21</v>
      </c>
      <c r="C15" s="24" t="s">
        <v>19</v>
      </c>
      <c r="D15" s="22">
        <f t="shared" ref="D15:D23" si="4">SUM(E15:M15)</f>
        <v>0</v>
      </c>
      <c r="E15" s="28"/>
      <c r="F15" s="28"/>
      <c r="G15" s="28"/>
      <c r="H15" s="28"/>
      <c r="I15" s="28"/>
      <c r="J15" s="28">
        <v>-1200</v>
      </c>
      <c r="K15" s="28"/>
      <c r="L15" s="28">
        <v>1200</v>
      </c>
      <c r="M15" s="28"/>
    </row>
    <row r="16" spans="1:13">
      <c r="A16" s="17" t="s">
        <v>63</v>
      </c>
      <c r="B16" s="19"/>
      <c r="C16" s="26"/>
      <c r="D16" s="22">
        <f t="shared" si="4"/>
        <v>0</v>
      </c>
      <c r="E16" s="27">
        <f>SUM(E17:E23)</f>
        <v>-32843</v>
      </c>
      <c r="F16" s="27">
        <f t="shared" ref="F16:M16" si="5">SUM(F17:F23)</f>
        <v>0</v>
      </c>
      <c r="G16" s="27">
        <f t="shared" si="5"/>
        <v>0</v>
      </c>
      <c r="H16" s="27">
        <f t="shared" si="5"/>
        <v>1434</v>
      </c>
      <c r="I16" s="27">
        <f t="shared" si="5"/>
        <v>29593</v>
      </c>
      <c r="J16" s="27">
        <f t="shared" si="5"/>
        <v>-1200</v>
      </c>
      <c r="K16" s="27">
        <f t="shared" si="5"/>
        <v>1716</v>
      </c>
      <c r="L16" s="27">
        <f t="shared" si="5"/>
        <v>1200</v>
      </c>
      <c r="M16" s="27">
        <f t="shared" si="5"/>
        <v>100</v>
      </c>
    </row>
    <row r="17" spans="1:13" s="1" customFormat="1">
      <c r="A17" s="23" t="s">
        <v>18</v>
      </c>
      <c r="B17" s="18">
        <v>21</v>
      </c>
      <c r="C17" s="24" t="s">
        <v>19</v>
      </c>
      <c r="D17" s="22">
        <f t="shared" si="4"/>
        <v>0</v>
      </c>
      <c r="E17" s="25"/>
      <c r="F17" s="25"/>
      <c r="G17" s="25"/>
      <c r="H17" s="25">
        <v>-100</v>
      </c>
      <c r="I17" s="25"/>
      <c r="J17" s="25"/>
      <c r="K17" s="25"/>
      <c r="L17" s="25"/>
      <c r="M17" s="25">
        <v>100</v>
      </c>
    </row>
    <row r="18" spans="1:13" s="1" customFormat="1">
      <c r="A18" s="23" t="s">
        <v>64</v>
      </c>
      <c r="B18" s="18">
        <v>11</v>
      </c>
      <c r="C18" s="24" t="s">
        <v>65</v>
      </c>
      <c r="D18" s="22">
        <f t="shared" si="4"/>
        <v>0</v>
      </c>
      <c r="E18" s="25">
        <v>-4000</v>
      </c>
      <c r="F18" s="25"/>
      <c r="G18" s="25"/>
      <c r="H18" s="25"/>
      <c r="I18" s="25">
        <v>4000</v>
      </c>
      <c r="J18" s="25"/>
      <c r="K18" s="25"/>
      <c r="L18" s="25"/>
      <c r="M18" s="25"/>
    </row>
    <row r="19" spans="1:13" s="1" customFormat="1" ht="26.25">
      <c r="A19" s="23" t="s">
        <v>67</v>
      </c>
      <c r="B19" s="18">
        <v>11</v>
      </c>
      <c r="C19" s="24" t="s">
        <v>68</v>
      </c>
      <c r="D19" s="22">
        <f t="shared" si="4"/>
        <v>0</v>
      </c>
      <c r="E19" s="25">
        <v>-24000</v>
      </c>
      <c r="F19" s="25"/>
      <c r="G19" s="25"/>
      <c r="H19" s="25"/>
      <c r="I19" s="25">
        <v>24000</v>
      </c>
      <c r="J19" s="25"/>
      <c r="K19" s="25"/>
      <c r="L19" s="25"/>
      <c r="M19" s="25"/>
    </row>
    <row r="20" spans="1:13" s="1" customFormat="1">
      <c r="A20" s="23" t="s">
        <v>69</v>
      </c>
      <c r="B20" s="18">
        <v>11</v>
      </c>
      <c r="C20" s="24" t="s">
        <v>70</v>
      </c>
      <c r="D20" s="22">
        <f t="shared" si="4"/>
        <v>0</v>
      </c>
      <c r="E20" s="25">
        <f>-1195-1716</f>
        <v>-2911</v>
      </c>
      <c r="F20" s="25"/>
      <c r="G20" s="25"/>
      <c r="H20" s="25"/>
      <c r="I20" s="25">
        <v>1195</v>
      </c>
      <c r="J20" s="25"/>
      <c r="K20" s="25">
        <v>1716</v>
      </c>
      <c r="L20" s="25"/>
      <c r="M20" s="25"/>
    </row>
    <row r="21" spans="1:13" s="1" customFormat="1">
      <c r="A21" s="23" t="s">
        <v>71</v>
      </c>
      <c r="B21" s="18">
        <v>21</v>
      </c>
      <c r="C21" s="24" t="s">
        <v>72</v>
      </c>
      <c r="D21" s="22">
        <f t="shared" si="4"/>
        <v>0</v>
      </c>
      <c r="E21" s="25"/>
      <c r="F21" s="25"/>
      <c r="G21" s="25"/>
      <c r="H21" s="25">
        <v>1534</v>
      </c>
      <c r="I21" s="25">
        <v>-1534</v>
      </c>
      <c r="J21" s="25"/>
      <c r="K21" s="25"/>
      <c r="L21" s="25"/>
      <c r="M21" s="25"/>
    </row>
    <row r="22" spans="1:13" s="1" customFormat="1" ht="26.25">
      <c r="A22" s="23" t="s">
        <v>73</v>
      </c>
      <c r="B22" s="18">
        <v>11</v>
      </c>
      <c r="C22" s="24">
        <v>10400</v>
      </c>
      <c r="D22" s="22">
        <f t="shared" si="4"/>
        <v>0</v>
      </c>
      <c r="E22" s="25">
        <v>-1932</v>
      </c>
      <c r="F22" s="25"/>
      <c r="G22" s="25"/>
      <c r="H22" s="25"/>
      <c r="I22" s="25">
        <v>1932</v>
      </c>
      <c r="J22" s="25"/>
      <c r="K22" s="25"/>
      <c r="L22" s="25"/>
      <c r="M22" s="25"/>
    </row>
    <row r="23" spans="1:13">
      <c r="A23" s="23" t="s">
        <v>18</v>
      </c>
      <c r="B23" s="18">
        <v>21</v>
      </c>
      <c r="C23" s="24" t="s">
        <v>19</v>
      </c>
      <c r="D23" s="22">
        <f t="shared" si="4"/>
        <v>0</v>
      </c>
      <c r="E23" s="28"/>
      <c r="F23" s="28"/>
      <c r="G23" s="28"/>
      <c r="H23" s="28"/>
      <c r="I23" s="28"/>
      <c r="J23" s="28">
        <v>-1200</v>
      </c>
      <c r="K23" s="28"/>
      <c r="L23" s="28">
        <v>1200</v>
      </c>
      <c r="M23" s="28"/>
    </row>
    <row r="24" spans="1:13">
      <c r="A24" s="21" t="s">
        <v>20</v>
      </c>
      <c r="B24" s="23"/>
      <c r="C24" s="26"/>
      <c r="D24" s="27">
        <f t="shared" ref="D24:M24" si="6">SUM(D16,D14,D5)</f>
        <v>0</v>
      </c>
      <c r="E24" s="27">
        <f t="shared" si="6"/>
        <v>-32843</v>
      </c>
      <c r="F24" s="27">
        <f t="shared" si="6"/>
        <v>-95</v>
      </c>
      <c r="G24" s="27">
        <f t="shared" si="6"/>
        <v>95</v>
      </c>
      <c r="H24" s="27">
        <f t="shared" si="6"/>
        <v>1434</v>
      </c>
      <c r="I24" s="27">
        <f t="shared" si="6"/>
        <v>29593</v>
      </c>
      <c r="J24" s="27">
        <f t="shared" si="6"/>
        <v>-2400</v>
      </c>
      <c r="K24" s="27"/>
      <c r="L24" s="27">
        <f t="shared" si="6"/>
        <v>2400</v>
      </c>
      <c r="M24" s="27">
        <f t="shared" si="6"/>
        <v>100</v>
      </c>
    </row>
    <row r="25" spans="1:13" ht="33" customHeight="1">
      <c r="A25" s="51" t="s">
        <v>74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</row>
    <row r="26" spans="1:13">
      <c r="A26" s="6"/>
      <c r="B26" s="5"/>
      <c r="C26" s="5"/>
      <c r="D26" s="32"/>
      <c r="E26" s="32"/>
      <c r="F26" s="32"/>
      <c r="G26" s="32"/>
      <c r="H26" s="32"/>
      <c r="I26" s="32"/>
      <c r="J26" s="32"/>
      <c r="K26" s="32"/>
      <c r="L26" s="32"/>
      <c r="M26" s="32"/>
    </row>
    <row r="27" spans="1:13">
      <c r="A27" s="4" t="s">
        <v>21</v>
      </c>
      <c r="B27" s="4"/>
      <c r="C27" s="5"/>
      <c r="D27" s="32"/>
      <c r="E27" s="33"/>
      <c r="F27" s="33"/>
      <c r="G27" s="33"/>
      <c r="H27" s="33"/>
      <c r="I27" s="33"/>
      <c r="J27" s="33"/>
      <c r="K27" s="33"/>
      <c r="L27" s="33"/>
      <c r="M27" s="33"/>
    </row>
    <row r="28" spans="1:13">
      <c r="A28" s="5"/>
      <c r="B28" s="5"/>
      <c r="C28" s="5"/>
      <c r="D28" s="32"/>
      <c r="E28" s="33"/>
      <c r="F28" s="33"/>
      <c r="G28" s="33"/>
      <c r="H28" s="33"/>
      <c r="I28" s="33"/>
      <c r="J28" s="33"/>
      <c r="K28" s="33"/>
      <c r="L28" s="33"/>
      <c r="M28" s="33"/>
    </row>
    <row r="29" spans="1:13">
      <c r="A29" s="6" t="s">
        <v>22</v>
      </c>
      <c r="B29" s="6"/>
      <c r="C29" s="6"/>
      <c r="D29" s="6"/>
      <c r="E29" s="33"/>
      <c r="F29" s="33"/>
      <c r="G29" s="6"/>
      <c r="H29" s="6"/>
      <c r="I29" s="6"/>
      <c r="J29" s="6"/>
      <c r="K29" s="6"/>
      <c r="L29" s="6"/>
      <c r="M29" s="6"/>
    </row>
    <row r="30" spans="1:13">
      <c r="A30" s="7" t="s">
        <v>23</v>
      </c>
      <c r="B30" s="7"/>
      <c r="C30" s="34"/>
      <c r="D30" s="6"/>
      <c r="E30" s="33"/>
      <c r="F30" s="33"/>
      <c r="G30" s="6"/>
      <c r="H30" s="6"/>
      <c r="I30" s="6"/>
      <c r="J30" s="6"/>
      <c r="K30" s="6"/>
      <c r="L30" s="6"/>
      <c r="M30" s="6"/>
    </row>
    <row r="31" spans="1:13">
      <c r="A31" s="36"/>
      <c r="B31" s="36"/>
      <c r="C31" s="36"/>
      <c r="D31" s="1"/>
      <c r="E31" s="38"/>
      <c r="F31" s="38"/>
      <c r="G31" s="1"/>
      <c r="H31" s="1"/>
      <c r="I31" s="1"/>
      <c r="M31" s="1"/>
    </row>
    <row r="32" spans="1:13">
      <c r="A32" s="6"/>
      <c r="B32" s="6"/>
      <c r="C32" s="6"/>
      <c r="D32" s="1"/>
      <c r="E32" s="1"/>
      <c r="F32" s="1"/>
      <c r="G32" s="1"/>
      <c r="H32" s="1"/>
      <c r="I32" s="1"/>
      <c r="M32" s="1"/>
    </row>
    <row r="33" spans="1:13">
      <c r="A33" s="6"/>
      <c r="B33" s="6"/>
      <c r="C33" s="6"/>
      <c r="D33" s="1"/>
      <c r="E33" s="1"/>
      <c r="F33" s="1"/>
      <c r="G33" s="1"/>
      <c r="H33" s="1"/>
      <c r="I33" s="1"/>
      <c r="M33" s="1"/>
    </row>
  </sheetData>
  <mergeCells count="2">
    <mergeCell ref="A1:M1"/>
    <mergeCell ref="A25:M25"/>
  </mergeCells>
  <pageMargins left="0.70866141732283472" right="0.70866141732283472" top="0.94488188976377963" bottom="0.74803149606299213" header="0.31496062992125984" footer="0.31496062992125984"/>
  <pageSetup paperSize="9" orientation="landscape" r:id="rId1"/>
  <headerFooter>
    <oddHeader>&amp;RLisa 1
Tartu Linnavalitsuse 20.05.2014.a 
korralduse nr juurde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27"/>
  <sheetViews>
    <sheetView workbookViewId="0">
      <selection sqref="A1:T1"/>
    </sheetView>
  </sheetViews>
  <sheetFormatPr defaultRowHeight="15"/>
  <cols>
    <col min="1" max="1" width="19.42578125" style="1" customWidth="1"/>
    <col min="2" max="2" width="3.28515625" style="1" bestFit="1" customWidth="1"/>
    <col min="3" max="3" width="5.28515625" style="1" bestFit="1" customWidth="1"/>
    <col min="4" max="20" width="7.140625" style="1" customWidth="1"/>
    <col min="21" max="16384" width="9.140625" style="1"/>
  </cols>
  <sheetData>
    <row r="1" spans="1:20">
      <c r="A1" s="49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</row>
    <row r="2" spans="1:20">
      <c r="A2" s="8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</row>
    <row r="3" spans="1:20" ht="185.25">
      <c r="A3" s="10"/>
      <c r="B3" s="11" t="s">
        <v>1</v>
      </c>
      <c r="C3" s="11" t="s">
        <v>2</v>
      </c>
      <c r="D3" s="12" t="s">
        <v>3</v>
      </c>
      <c r="E3" s="11" t="s">
        <v>4</v>
      </c>
      <c r="F3" s="11" t="s">
        <v>44</v>
      </c>
      <c r="G3" s="11" t="s">
        <v>5</v>
      </c>
      <c r="H3" s="11" t="s">
        <v>50</v>
      </c>
      <c r="I3" s="12" t="s">
        <v>6</v>
      </c>
      <c r="J3" s="13" t="s">
        <v>7</v>
      </c>
      <c r="K3" s="13" t="s">
        <v>8</v>
      </c>
      <c r="L3" s="13" t="s">
        <v>41</v>
      </c>
      <c r="M3" s="13" t="s">
        <v>9</v>
      </c>
      <c r="N3" s="13" t="s">
        <v>10</v>
      </c>
      <c r="O3" s="13" t="s">
        <v>11</v>
      </c>
      <c r="P3" s="13" t="s">
        <v>56</v>
      </c>
      <c r="Q3" s="13" t="s">
        <v>57</v>
      </c>
      <c r="R3" s="13" t="s">
        <v>28</v>
      </c>
      <c r="S3" s="13" t="s">
        <v>59</v>
      </c>
      <c r="T3" s="13" t="s">
        <v>60</v>
      </c>
    </row>
    <row r="4" spans="1:20">
      <c r="A4" s="14"/>
      <c r="B4" s="14"/>
      <c r="C4" s="14"/>
      <c r="D4" s="15"/>
      <c r="E4" s="14" t="s">
        <v>13</v>
      </c>
      <c r="F4" s="14" t="s">
        <v>45</v>
      </c>
      <c r="G4" s="14" t="s">
        <v>14</v>
      </c>
      <c r="H4" s="14" t="s">
        <v>49</v>
      </c>
      <c r="I4" s="14"/>
      <c r="J4" s="16">
        <v>5001</v>
      </c>
      <c r="K4" s="16">
        <v>5002</v>
      </c>
      <c r="L4" s="16">
        <v>5005</v>
      </c>
      <c r="M4" s="16">
        <v>506</v>
      </c>
      <c r="N4" s="16">
        <v>5500</v>
      </c>
      <c r="O4" s="16">
        <v>5503</v>
      </c>
      <c r="P4" s="16">
        <v>5511</v>
      </c>
      <c r="Q4" s="16">
        <v>5515</v>
      </c>
      <c r="R4" s="16">
        <v>5525</v>
      </c>
      <c r="S4" s="16" t="s">
        <v>58</v>
      </c>
      <c r="T4" s="16" t="s">
        <v>61</v>
      </c>
    </row>
    <row r="5" spans="1:20">
      <c r="A5" s="17" t="s">
        <v>15</v>
      </c>
      <c r="B5" s="18"/>
      <c r="C5" s="19"/>
      <c r="D5" s="20">
        <f t="shared" ref="D5:D10" si="0">SUM(E5:H5)</f>
        <v>59420</v>
      </c>
      <c r="E5" s="21">
        <f>SUM(E6)</f>
        <v>0</v>
      </c>
      <c r="F5" s="21">
        <f>SUM(F6)</f>
        <v>0</v>
      </c>
      <c r="G5" s="21">
        <f t="shared" ref="G5:H5" si="1">SUM(G6)</f>
        <v>59420</v>
      </c>
      <c r="H5" s="21">
        <f t="shared" si="1"/>
        <v>0</v>
      </c>
      <c r="I5" s="22">
        <f t="shared" ref="I5:I7" si="2">SUM(J5:T5)</f>
        <v>59420</v>
      </c>
      <c r="J5" s="2">
        <f>SUM(J6)</f>
        <v>0</v>
      </c>
      <c r="K5" s="2">
        <f t="shared" ref="K5:T5" si="3">SUM(K6)</f>
        <v>42089</v>
      </c>
      <c r="L5" s="2">
        <f t="shared" si="3"/>
        <v>0</v>
      </c>
      <c r="M5" s="2">
        <f t="shared" si="3"/>
        <v>14311</v>
      </c>
      <c r="N5" s="2">
        <f t="shared" si="3"/>
        <v>600</v>
      </c>
      <c r="O5" s="2">
        <f t="shared" si="3"/>
        <v>1100</v>
      </c>
      <c r="P5" s="2">
        <f t="shared" si="3"/>
        <v>0</v>
      </c>
      <c r="Q5" s="2">
        <f t="shared" si="3"/>
        <v>0</v>
      </c>
      <c r="R5" s="2">
        <f t="shared" si="3"/>
        <v>1320</v>
      </c>
      <c r="S5" s="2">
        <f t="shared" si="3"/>
        <v>0</v>
      </c>
      <c r="T5" s="2">
        <f t="shared" si="3"/>
        <v>0</v>
      </c>
    </row>
    <row r="6" spans="1:20" ht="26.25">
      <c r="A6" s="23" t="s">
        <v>16</v>
      </c>
      <c r="B6" s="18">
        <v>25</v>
      </c>
      <c r="C6" s="24" t="s">
        <v>24</v>
      </c>
      <c r="D6" s="20">
        <f t="shared" si="0"/>
        <v>59420</v>
      </c>
      <c r="E6" s="25"/>
      <c r="F6" s="25"/>
      <c r="G6" s="25">
        <v>59420</v>
      </c>
      <c r="H6" s="25"/>
      <c r="I6" s="22">
        <f t="shared" si="2"/>
        <v>59420</v>
      </c>
      <c r="J6" s="3"/>
      <c r="K6" s="39">
        <v>42089</v>
      </c>
      <c r="L6" s="39"/>
      <c r="M6" s="39">
        <v>14311</v>
      </c>
      <c r="N6" s="39">
        <v>600</v>
      </c>
      <c r="O6" s="39">
        <v>1100</v>
      </c>
      <c r="P6" s="39"/>
      <c r="Q6" s="39"/>
      <c r="R6" s="3">
        <v>1320</v>
      </c>
      <c r="S6" s="39"/>
      <c r="T6" s="3"/>
    </row>
    <row r="7" spans="1:20">
      <c r="A7" s="17" t="s">
        <v>38</v>
      </c>
      <c r="B7" s="19"/>
      <c r="C7" s="26"/>
      <c r="D7" s="20">
        <f t="shared" si="0"/>
        <v>7516</v>
      </c>
      <c r="E7" s="27">
        <f>SUM(E8:E8)</f>
        <v>7516</v>
      </c>
      <c r="F7" s="27">
        <f>SUM(F8:F8)</f>
        <v>0</v>
      </c>
      <c r="G7" s="27">
        <f>SUM(G8:G8)</f>
        <v>0</v>
      </c>
      <c r="H7" s="27">
        <f>SUM(H8:H8)</f>
        <v>0</v>
      </c>
      <c r="I7" s="22">
        <f t="shared" si="2"/>
        <v>7516</v>
      </c>
      <c r="J7" s="27">
        <f t="shared" ref="J7:T7" si="4">SUM(J8:J8)</f>
        <v>2400</v>
      </c>
      <c r="K7" s="27">
        <f t="shared" si="4"/>
        <v>2009</v>
      </c>
      <c r="L7" s="27">
        <f t="shared" si="4"/>
        <v>1200</v>
      </c>
      <c r="M7" s="27">
        <f t="shared" si="4"/>
        <v>1907</v>
      </c>
      <c r="N7" s="27">
        <f t="shared" si="4"/>
        <v>0</v>
      </c>
      <c r="O7" s="27">
        <f t="shared" si="4"/>
        <v>0</v>
      </c>
      <c r="P7" s="27">
        <f t="shared" ref="P7" si="5">SUM(P8:P8)</f>
        <v>0</v>
      </c>
      <c r="Q7" s="27">
        <f t="shared" ref="Q7" si="6">SUM(Q8:Q8)</f>
        <v>0</v>
      </c>
      <c r="R7" s="27">
        <f t="shared" si="4"/>
        <v>0</v>
      </c>
      <c r="S7" s="27">
        <f t="shared" si="4"/>
        <v>0</v>
      </c>
      <c r="T7" s="27">
        <f t="shared" si="4"/>
        <v>0</v>
      </c>
    </row>
    <row r="8" spans="1:20">
      <c r="A8" s="23" t="s">
        <v>39</v>
      </c>
      <c r="B8" s="18">
        <v>25</v>
      </c>
      <c r="C8" s="40" t="s">
        <v>40</v>
      </c>
      <c r="D8" s="20">
        <f t="shared" si="0"/>
        <v>7516</v>
      </c>
      <c r="E8" s="25">
        <v>7516</v>
      </c>
      <c r="F8" s="25"/>
      <c r="G8" s="25"/>
      <c r="H8" s="25"/>
      <c r="I8" s="22">
        <f>SUM(J8:T8)</f>
        <v>7516</v>
      </c>
      <c r="J8" s="28">
        <v>2400</v>
      </c>
      <c r="K8" s="28">
        <v>2009</v>
      </c>
      <c r="L8" s="28">
        <v>1200</v>
      </c>
      <c r="M8" s="28">
        <v>1907</v>
      </c>
      <c r="N8" s="28"/>
      <c r="O8" s="28"/>
      <c r="P8" s="28"/>
      <c r="Q8" s="28"/>
      <c r="R8" s="28"/>
      <c r="S8" s="28"/>
      <c r="T8" s="28"/>
    </row>
    <row r="9" spans="1:20">
      <c r="A9" s="17" t="s">
        <v>17</v>
      </c>
      <c r="B9" s="18"/>
      <c r="C9" s="40"/>
      <c r="D9" s="20">
        <f t="shared" si="0"/>
        <v>307</v>
      </c>
      <c r="E9" s="27">
        <f>SUM(E10:E10)</f>
        <v>0</v>
      </c>
      <c r="F9" s="27">
        <f>SUM(F10:F10)</f>
        <v>307</v>
      </c>
      <c r="G9" s="27">
        <f>SUM(G10:G10)</f>
        <v>0</v>
      </c>
      <c r="H9" s="27">
        <f>SUM(H10:H10)</f>
        <v>0</v>
      </c>
      <c r="I9" s="22">
        <f t="shared" ref="I9" si="7">SUM(J9:T9)</f>
        <v>307</v>
      </c>
      <c r="J9" s="27">
        <f t="shared" ref="J9" si="8">SUM(J10:J10)</f>
        <v>229</v>
      </c>
      <c r="K9" s="27">
        <f t="shared" ref="K9" si="9">SUM(K10:K10)</f>
        <v>0</v>
      </c>
      <c r="L9" s="27">
        <f t="shared" ref="L9" si="10">SUM(L10:L10)</f>
        <v>0</v>
      </c>
      <c r="M9" s="27">
        <f t="shared" ref="M9" si="11">SUM(M10:M10)</f>
        <v>78</v>
      </c>
      <c r="N9" s="27">
        <f t="shared" ref="N9" si="12">SUM(N10:N10)</f>
        <v>0</v>
      </c>
      <c r="O9" s="27">
        <f t="shared" ref="O9" si="13">SUM(O10:O10)</f>
        <v>0</v>
      </c>
      <c r="P9" s="27">
        <f t="shared" ref="P9" si="14">SUM(P10:P10)</f>
        <v>0</v>
      </c>
      <c r="Q9" s="27">
        <f t="shared" ref="Q9" si="15">SUM(Q10:Q10)</f>
        <v>0</v>
      </c>
      <c r="R9" s="27">
        <f t="shared" ref="R9:T9" si="16">SUM(R10:R10)</f>
        <v>0</v>
      </c>
      <c r="S9" s="27">
        <f t="shared" si="16"/>
        <v>0</v>
      </c>
      <c r="T9" s="27">
        <f t="shared" si="16"/>
        <v>0</v>
      </c>
    </row>
    <row r="10" spans="1:20" ht="26.25">
      <c r="A10" s="23" t="s">
        <v>18</v>
      </c>
      <c r="B10" s="18">
        <v>25</v>
      </c>
      <c r="C10" s="40" t="s">
        <v>19</v>
      </c>
      <c r="D10" s="20">
        <f t="shared" si="0"/>
        <v>307</v>
      </c>
      <c r="E10" s="25"/>
      <c r="F10" s="25">
        <v>307</v>
      </c>
      <c r="G10" s="25"/>
      <c r="H10" s="25"/>
      <c r="I10" s="22">
        <f>SUM(J10:T10)</f>
        <v>307</v>
      </c>
      <c r="J10" s="28">
        <v>229</v>
      </c>
      <c r="K10" s="28"/>
      <c r="L10" s="28"/>
      <c r="M10" s="28">
        <f>76+2</f>
        <v>78</v>
      </c>
      <c r="N10" s="28"/>
      <c r="O10" s="28"/>
      <c r="P10" s="28"/>
      <c r="Q10" s="28"/>
      <c r="R10" s="28"/>
      <c r="S10" s="28"/>
      <c r="T10" s="28"/>
    </row>
    <row r="11" spans="1:20" s="45" customFormat="1">
      <c r="A11" s="17" t="s">
        <v>37</v>
      </c>
      <c r="B11" s="19"/>
      <c r="C11" s="43"/>
      <c r="D11" s="20">
        <f t="shared" ref="D11:D17" si="17">SUM(E11:H11)</f>
        <v>24826</v>
      </c>
      <c r="E11" s="44">
        <f>SUM(E12,E15:E17)</f>
        <v>4014</v>
      </c>
      <c r="F11" s="44">
        <f t="shared" ref="F11:T11" si="18">SUM(F12,F15:F17)</f>
        <v>3772</v>
      </c>
      <c r="G11" s="44">
        <f t="shared" si="18"/>
        <v>15330</v>
      </c>
      <c r="H11" s="44">
        <f t="shared" si="18"/>
        <v>1710</v>
      </c>
      <c r="I11" s="44">
        <f t="shared" si="18"/>
        <v>24826</v>
      </c>
      <c r="J11" s="44">
        <f t="shared" si="18"/>
        <v>600</v>
      </c>
      <c r="K11" s="44">
        <f t="shared" si="18"/>
        <v>2000</v>
      </c>
      <c r="L11" s="44">
        <f t="shared" si="18"/>
        <v>1574</v>
      </c>
      <c r="M11" s="44">
        <f t="shared" si="18"/>
        <v>1420</v>
      </c>
      <c r="N11" s="44">
        <f t="shared" si="18"/>
        <v>0</v>
      </c>
      <c r="O11" s="44">
        <f t="shared" si="18"/>
        <v>0</v>
      </c>
      <c r="P11" s="44">
        <f t="shared" si="18"/>
        <v>400</v>
      </c>
      <c r="Q11" s="44">
        <f t="shared" si="18"/>
        <v>3700</v>
      </c>
      <c r="R11" s="44">
        <f t="shared" si="18"/>
        <v>3908</v>
      </c>
      <c r="S11" s="44">
        <f t="shared" si="18"/>
        <v>3000</v>
      </c>
      <c r="T11" s="44">
        <f t="shared" si="18"/>
        <v>8224</v>
      </c>
    </row>
    <row r="12" spans="1:20">
      <c r="A12" s="23" t="s">
        <v>46</v>
      </c>
      <c r="B12" s="18">
        <v>25</v>
      </c>
      <c r="C12" s="40" t="s">
        <v>51</v>
      </c>
      <c r="D12" s="20">
        <f t="shared" si="17"/>
        <v>3260</v>
      </c>
      <c r="E12" s="41">
        <f>SUM(E13:E14)</f>
        <v>1550</v>
      </c>
      <c r="F12" s="41">
        <f t="shared" ref="F12:T12" si="19">SUM(F13:F14)</f>
        <v>0</v>
      </c>
      <c r="G12" s="41">
        <f t="shared" si="19"/>
        <v>0</v>
      </c>
      <c r="H12" s="41">
        <f t="shared" si="19"/>
        <v>1710</v>
      </c>
      <c r="I12" s="44">
        <f t="shared" si="19"/>
        <v>3260</v>
      </c>
      <c r="J12" s="41">
        <f t="shared" si="19"/>
        <v>0</v>
      </c>
      <c r="K12" s="41">
        <f t="shared" si="19"/>
        <v>0</v>
      </c>
      <c r="L12" s="41">
        <f t="shared" si="19"/>
        <v>0</v>
      </c>
      <c r="M12" s="41">
        <f t="shared" si="19"/>
        <v>0</v>
      </c>
      <c r="N12" s="41">
        <f t="shared" si="19"/>
        <v>0</v>
      </c>
      <c r="O12" s="41">
        <f t="shared" si="19"/>
        <v>0</v>
      </c>
      <c r="P12" s="41">
        <f t="shared" ref="P12" si="20">SUM(P13:P14)</f>
        <v>0</v>
      </c>
      <c r="Q12" s="41">
        <f t="shared" ref="Q12" si="21">SUM(Q13:Q14)</f>
        <v>0</v>
      </c>
      <c r="R12" s="41">
        <f t="shared" si="19"/>
        <v>0</v>
      </c>
      <c r="S12" s="41">
        <f t="shared" si="19"/>
        <v>0</v>
      </c>
      <c r="T12" s="41">
        <f t="shared" si="19"/>
        <v>3260</v>
      </c>
    </row>
    <row r="13" spans="1:20">
      <c r="A13" s="46" t="s">
        <v>47</v>
      </c>
      <c r="B13" s="18"/>
      <c r="C13" s="40"/>
      <c r="D13" s="20">
        <f t="shared" si="17"/>
        <v>1710</v>
      </c>
      <c r="E13" s="41"/>
      <c r="F13" s="41"/>
      <c r="G13" s="41"/>
      <c r="H13" s="41">
        <v>1710</v>
      </c>
      <c r="I13" s="22">
        <f>SUM(J13:T13)</f>
        <v>1710</v>
      </c>
      <c r="J13" s="42"/>
      <c r="K13" s="42"/>
      <c r="L13" s="42"/>
      <c r="M13" s="42"/>
      <c r="N13" s="42"/>
      <c r="O13" s="42"/>
      <c r="P13" s="42"/>
      <c r="Q13" s="42"/>
      <c r="R13" s="28"/>
      <c r="S13" s="42"/>
      <c r="T13" s="28">
        <v>1710</v>
      </c>
    </row>
    <row r="14" spans="1:20">
      <c r="A14" s="46" t="s">
        <v>48</v>
      </c>
      <c r="B14" s="18"/>
      <c r="C14" s="40"/>
      <c r="D14" s="20">
        <f t="shared" si="17"/>
        <v>1550</v>
      </c>
      <c r="E14" s="41">
        <v>1550</v>
      </c>
      <c r="F14" s="41"/>
      <c r="G14" s="41"/>
      <c r="H14" s="41"/>
      <c r="I14" s="22">
        <f>SUM(J14:T14)</f>
        <v>1550</v>
      </c>
      <c r="J14" s="42"/>
      <c r="K14" s="42"/>
      <c r="L14" s="42"/>
      <c r="M14" s="42"/>
      <c r="N14" s="42"/>
      <c r="O14" s="42"/>
      <c r="P14" s="42"/>
      <c r="Q14" s="42"/>
      <c r="R14" s="28"/>
      <c r="S14" s="42"/>
      <c r="T14" s="28">
        <f>2020-470</f>
        <v>1550</v>
      </c>
    </row>
    <row r="15" spans="1:20">
      <c r="A15" s="23" t="s">
        <v>52</v>
      </c>
      <c r="B15" s="18">
        <v>25</v>
      </c>
      <c r="C15" s="40" t="s">
        <v>54</v>
      </c>
      <c r="D15" s="20">
        <f t="shared" si="17"/>
        <v>1964</v>
      </c>
      <c r="E15" s="41">
        <v>1264</v>
      </c>
      <c r="F15" s="41">
        <v>700</v>
      </c>
      <c r="G15" s="41"/>
      <c r="H15" s="41"/>
      <c r="I15" s="22">
        <f>SUM(J15:T15)</f>
        <v>1964</v>
      </c>
      <c r="J15" s="42"/>
      <c r="K15" s="42"/>
      <c r="L15" s="42"/>
      <c r="M15" s="42"/>
      <c r="N15" s="42"/>
      <c r="O15" s="42"/>
      <c r="P15" s="42"/>
      <c r="Q15" s="42"/>
      <c r="R15" s="28"/>
      <c r="S15" s="42"/>
      <c r="T15" s="28">
        <v>1964</v>
      </c>
    </row>
    <row r="16" spans="1:20">
      <c r="A16" s="23" t="s">
        <v>53</v>
      </c>
      <c r="B16" s="18">
        <v>25</v>
      </c>
      <c r="C16" s="40" t="s">
        <v>55</v>
      </c>
      <c r="D16" s="20">
        <f t="shared" si="17"/>
        <v>4272</v>
      </c>
      <c r="E16" s="41">
        <v>1200</v>
      </c>
      <c r="F16" s="41">
        <v>3072</v>
      </c>
      <c r="G16" s="41"/>
      <c r="H16" s="41"/>
      <c r="I16" s="22">
        <f>SUM(J16:T16)</f>
        <v>4272</v>
      </c>
      <c r="J16" s="42"/>
      <c r="K16" s="42"/>
      <c r="L16" s="42">
        <v>1574</v>
      </c>
      <c r="M16" s="42">
        <v>536</v>
      </c>
      <c r="N16" s="42"/>
      <c r="O16" s="42"/>
      <c r="P16" s="42"/>
      <c r="Q16" s="42"/>
      <c r="R16" s="28">
        <v>2162</v>
      </c>
      <c r="S16" s="42"/>
      <c r="T16" s="28"/>
    </row>
    <row r="17" spans="1:20" ht="26.25">
      <c r="A17" s="23" t="s">
        <v>62</v>
      </c>
      <c r="B17" s="18">
        <v>25</v>
      </c>
      <c r="C17" s="40">
        <v>8600</v>
      </c>
      <c r="D17" s="20">
        <f t="shared" si="17"/>
        <v>15330</v>
      </c>
      <c r="E17" s="41"/>
      <c r="F17" s="41"/>
      <c r="G17" s="41">
        <v>15330</v>
      </c>
      <c r="H17" s="41"/>
      <c r="I17" s="22">
        <f>SUM(J17:T17)</f>
        <v>15330</v>
      </c>
      <c r="J17" s="42">
        <v>600</v>
      </c>
      <c r="K17" s="42">
        <v>2000</v>
      </c>
      <c r="L17" s="42"/>
      <c r="M17" s="42">
        <v>884</v>
      </c>
      <c r="N17" s="42"/>
      <c r="O17" s="42"/>
      <c r="P17" s="42">
        <v>400</v>
      </c>
      <c r="Q17" s="42">
        <v>3700</v>
      </c>
      <c r="R17" s="28">
        <v>1746</v>
      </c>
      <c r="S17" s="42">
        <v>3000</v>
      </c>
      <c r="T17" s="28">
        <v>3000</v>
      </c>
    </row>
    <row r="18" spans="1:20">
      <c r="A18" s="21" t="s">
        <v>20</v>
      </c>
      <c r="B18" s="23"/>
      <c r="C18" s="26"/>
      <c r="D18" s="20">
        <f>SUM(E18:H18)</f>
        <v>92069</v>
      </c>
      <c r="E18" s="20">
        <f>SUM(E5,E7,E9,E11)</f>
        <v>11530</v>
      </c>
      <c r="F18" s="20">
        <f t="shared" ref="F18:T18" si="22">SUM(F5,F7,F9,F11)</f>
        <v>4079</v>
      </c>
      <c r="G18" s="20">
        <f t="shared" si="22"/>
        <v>74750</v>
      </c>
      <c r="H18" s="20">
        <f t="shared" si="22"/>
        <v>1710</v>
      </c>
      <c r="I18" s="20">
        <f t="shared" si="22"/>
        <v>92069</v>
      </c>
      <c r="J18" s="20">
        <f t="shared" si="22"/>
        <v>3229</v>
      </c>
      <c r="K18" s="20">
        <f t="shared" si="22"/>
        <v>46098</v>
      </c>
      <c r="L18" s="20">
        <f t="shared" si="22"/>
        <v>2774</v>
      </c>
      <c r="M18" s="20">
        <f t="shared" si="22"/>
        <v>17716</v>
      </c>
      <c r="N18" s="20">
        <f t="shared" si="22"/>
        <v>600</v>
      </c>
      <c r="O18" s="20">
        <f t="shared" si="22"/>
        <v>1100</v>
      </c>
      <c r="P18" s="20">
        <f t="shared" si="22"/>
        <v>400</v>
      </c>
      <c r="Q18" s="20">
        <f t="shared" si="22"/>
        <v>3700</v>
      </c>
      <c r="R18" s="20">
        <f t="shared" si="22"/>
        <v>5228</v>
      </c>
      <c r="S18" s="20">
        <f t="shared" si="22"/>
        <v>3000</v>
      </c>
      <c r="T18" s="20">
        <f t="shared" si="22"/>
        <v>8224</v>
      </c>
    </row>
    <row r="19" spans="1:20" ht="25.5" customHeight="1">
      <c r="A19" s="29" t="s">
        <v>43</v>
      </c>
      <c r="B19" s="6"/>
      <c r="C19" s="6"/>
      <c r="D19" s="30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</row>
    <row r="20" spans="1:20">
      <c r="A20" s="6"/>
      <c r="B20" s="5"/>
      <c r="C20" s="5"/>
      <c r="D20" s="31"/>
      <c r="E20" s="5"/>
      <c r="F20" s="5"/>
      <c r="G20" s="5"/>
      <c r="H20" s="5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</row>
    <row r="21" spans="1:20">
      <c r="A21" s="4" t="s">
        <v>21</v>
      </c>
      <c r="B21" s="4"/>
      <c r="C21" s="5"/>
      <c r="D21" s="31"/>
      <c r="E21" s="5"/>
      <c r="F21" s="5"/>
      <c r="G21" s="5"/>
      <c r="H21" s="5"/>
      <c r="I21" s="32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</row>
    <row r="22" spans="1:20">
      <c r="A22" s="5"/>
      <c r="B22" s="5"/>
      <c r="C22" s="5"/>
      <c r="D22" s="31"/>
      <c r="E22" s="5"/>
      <c r="F22" s="5"/>
      <c r="G22" s="5"/>
      <c r="H22" s="5"/>
      <c r="I22" s="32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</row>
    <row r="23" spans="1:20">
      <c r="A23" s="6" t="s">
        <v>22</v>
      </c>
      <c r="B23" s="6"/>
      <c r="C23" s="6"/>
      <c r="D23" s="30"/>
      <c r="E23" s="6"/>
      <c r="F23" s="6"/>
      <c r="G23" s="6"/>
      <c r="H23" s="6"/>
      <c r="I23" s="6"/>
      <c r="J23" s="33"/>
      <c r="K23" s="33"/>
      <c r="L23" s="33"/>
      <c r="M23" s="6"/>
      <c r="N23" s="6"/>
      <c r="O23" s="6"/>
      <c r="P23" s="6"/>
      <c r="Q23" s="6"/>
      <c r="R23" s="6"/>
      <c r="S23" s="6"/>
      <c r="T23" s="6"/>
    </row>
    <row r="24" spans="1:20">
      <c r="A24" s="7" t="s">
        <v>23</v>
      </c>
      <c r="B24" s="7"/>
      <c r="C24" s="34"/>
      <c r="D24" s="35"/>
      <c r="E24" s="34"/>
      <c r="F24" s="34"/>
      <c r="G24" s="34"/>
      <c r="H24" s="34"/>
      <c r="I24" s="6"/>
      <c r="J24" s="33"/>
      <c r="K24" s="33"/>
      <c r="L24" s="33"/>
      <c r="M24" s="6"/>
      <c r="N24" s="6"/>
      <c r="O24" s="6"/>
      <c r="P24" s="6"/>
      <c r="Q24" s="6"/>
      <c r="R24" s="6"/>
      <c r="S24" s="6"/>
      <c r="T24" s="6"/>
    </row>
    <row r="25" spans="1:20">
      <c r="A25" s="36"/>
      <c r="B25" s="36"/>
      <c r="C25" s="36"/>
      <c r="D25" s="37"/>
      <c r="E25" s="36"/>
      <c r="F25" s="36"/>
      <c r="G25" s="36"/>
      <c r="H25" s="36"/>
      <c r="J25" s="38"/>
      <c r="K25" s="38"/>
      <c r="L25" s="38"/>
    </row>
    <row r="26" spans="1:20">
      <c r="A26" s="6"/>
      <c r="B26" s="6"/>
      <c r="C26" s="6"/>
      <c r="D26" s="30"/>
      <c r="E26" s="6"/>
      <c r="F26" s="6"/>
      <c r="G26" s="6"/>
      <c r="H26" s="6"/>
    </row>
    <row r="27" spans="1:20">
      <c r="A27" s="6"/>
      <c r="B27" s="6"/>
      <c r="C27" s="6"/>
      <c r="D27" s="30"/>
      <c r="E27" s="6"/>
      <c r="F27" s="6"/>
      <c r="G27" s="6"/>
      <c r="H27" s="6"/>
    </row>
  </sheetData>
  <mergeCells count="1">
    <mergeCell ref="A1:T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headerFooter>
    <oddHeader>&amp;RLisa 2
Tartu Linnavalitsuse 20.05.2014. a 
korralduse nr juurde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Lisa 1</vt:lpstr>
      <vt:lpstr>Lisa 2</vt:lpstr>
      <vt:lpstr>'Lisa 1'!Print_Titles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2014-05-15T13:39:47Z</dcterms:modified>
</cp:coreProperties>
</file>